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Monthly Budget Reports/2025-26/"/>
    </mc:Choice>
  </mc:AlternateContent>
  <xr:revisionPtr revIDLastSave="0" documentId="8_{5DC5E9B6-7EF1-4669-BE01-9B8692894211}" xr6:coauthVersionLast="47" xr6:coauthVersionMax="47" xr10:uidLastSave="{00000000-0000-0000-0000-000000000000}"/>
  <bookViews>
    <workbookView xWindow="-120" yWindow="-120" windowWidth="26640" windowHeight="14370" xr2:uid="{20311758-0AA9-49C8-BD22-E5CE490FF096}"/>
  </bookViews>
  <sheets>
    <sheet name="CURRENT ACCOUNT" sheetId="1" r:id="rId1"/>
    <sheet name="RESERVE ACCOUNT" sheetId="2" r:id="rId2"/>
  </sheets>
  <definedNames>
    <definedName name="_xlnm.Print_Area" localSheetId="0">'CURRENT ACCOUNT'!$A$1:$Q$59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C77" i="1" s="1"/>
  <c r="C78" i="1" s="1"/>
  <c r="C79" i="1" s="1"/>
  <c r="C80" i="1" s="1"/>
  <c r="C81" i="1" s="1"/>
  <c r="C82" i="1" s="1"/>
  <c r="C67" i="1"/>
  <c r="C68" i="1" s="1"/>
  <c r="C69" i="1" s="1"/>
  <c r="C70" i="1" s="1"/>
  <c r="C71" i="1" s="1"/>
  <c r="C72" i="1" s="1"/>
  <c r="C73" i="1" s="1"/>
  <c r="C74" i="1" s="1"/>
  <c r="C75" i="1" s="1"/>
  <c r="C7" i="2"/>
  <c r="C6" i="2"/>
  <c r="C58" i="1"/>
  <c r="C59" i="1"/>
  <c r="C60" i="1" s="1"/>
  <c r="C61" i="1" s="1"/>
  <c r="C62" i="1" s="1"/>
  <c r="C63" i="1" s="1"/>
  <c r="C64" i="1" s="1"/>
  <c r="C65" i="1" s="1"/>
  <c r="C66" i="1" s="1"/>
  <c r="C50" i="1"/>
  <c r="C51" i="1"/>
  <c r="C52" i="1"/>
  <c r="C53" i="1" s="1"/>
  <c r="C54" i="1" s="1"/>
  <c r="C55" i="1" s="1"/>
  <c r="C56" i="1" s="1"/>
  <c r="C57" i="1" s="1"/>
  <c r="I46" i="1"/>
  <c r="E39" i="1"/>
  <c r="E37" i="1"/>
  <c r="E36" i="1"/>
  <c r="J26" i="1"/>
  <c r="I26" i="1"/>
  <c r="J14" i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</calcChain>
</file>

<file path=xl/sharedStrings.xml><?xml version="1.0" encoding="utf-8"?>
<sst xmlns="http://schemas.openxmlformats.org/spreadsheetml/2006/main" count="270" uniqueCount="141">
  <si>
    <t>Date</t>
  </si>
  <si>
    <t>Name</t>
  </si>
  <si>
    <t>Balance</t>
  </si>
  <si>
    <t xml:space="preserve">Receipt </t>
  </si>
  <si>
    <t>Payment</t>
  </si>
  <si>
    <t>VAT</t>
  </si>
  <si>
    <t>Net</t>
  </si>
  <si>
    <t>Expense Code Heading</t>
  </si>
  <si>
    <t>(budget line item)</t>
  </si>
  <si>
    <t>Bank balance brought forward</t>
  </si>
  <si>
    <t>Receipt Code Heading</t>
  </si>
  <si>
    <t>---------------------------</t>
  </si>
  <si>
    <t>CASHBOOK : CODDENHAM PC, Current Bank Account 20331335.  Financial Year 2025/26</t>
  </si>
  <si>
    <t>1/4/25</t>
  </si>
  <si>
    <t>CASHBOOK - CODDENHAM PC,Reserve Account 20331351.  Financial Year 2025/26</t>
  </si>
  <si>
    <t>1/4</t>
  </si>
  <si>
    <t>R &amp; R Carter</t>
  </si>
  <si>
    <t>7/4</t>
  </si>
  <si>
    <t>Maggie Burt</t>
  </si>
  <si>
    <t>Wright Consulting</t>
  </si>
  <si>
    <t>SALC</t>
  </si>
  <si>
    <t>The Coddenham Centre</t>
  </si>
  <si>
    <t>Suffolk County Council</t>
  </si>
  <si>
    <t>SARS</t>
  </si>
  <si>
    <t>9/4</t>
  </si>
  <si>
    <t>Lloyds Bank</t>
  </si>
  <si>
    <t>M Barsoum</t>
  </si>
  <si>
    <t>14/4</t>
  </si>
  <si>
    <t>Mid Suffolk District Council</t>
  </si>
  <si>
    <t>17/4</t>
  </si>
  <si>
    <t>O2</t>
  </si>
  <si>
    <t>Allotment income</t>
  </si>
  <si>
    <t>Clerk's Salary</t>
  </si>
  <si>
    <t>s137 grant</t>
  </si>
  <si>
    <t>HMRC</t>
  </si>
  <si>
    <t>25/4</t>
  </si>
  <si>
    <t>28/4</t>
  </si>
  <si>
    <t>ICO</t>
  </si>
  <si>
    <t>UTB - bank charges</t>
  </si>
  <si>
    <t>30/4</t>
  </si>
  <si>
    <t>6/5</t>
  </si>
  <si>
    <t>Hartleys Garden</t>
  </si>
  <si>
    <t>N &amp; DE Mills</t>
  </si>
  <si>
    <t>Room Hire</t>
  </si>
  <si>
    <t>Churchyard Wall Survey</t>
  </si>
  <si>
    <t>Clerk's Training</t>
  </si>
  <si>
    <t>Street Lighting Maintenance</t>
  </si>
  <si>
    <t>Clerk's Salary (Tax/NI)</t>
  </si>
  <si>
    <t>ICO Registration Fee</t>
  </si>
  <si>
    <t>Bank charges</t>
  </si>
  <si>
    <t>Software Sub £139.98, Bank charges £3.00</t>
  </si>
  <si>
    <t>Precept (1st half-year)</t>
  </si>
  <si>
    <t>I Jeffrey</t>
  </si>
  <si>
    <t>T Wyndham</t>
  </si>
  <si>
    <t>UTB Bank charge</t>
  </si>
  <si>
    <t>Clerk's Salary (General)</t>
  </si>
  <si>
    <t>Waste Management</t>
  </si>
  <si>
    <t>CIO/TCC Recreation Ground</t>
  </si>
  <si>
    <t>Allotment Income</t>
  </si>
  <si>
    <t>Consumables (O2)</t>
  </si>
  <si>
    <t>MSDC Localities Grant Expenditure (Bramble Clearance)</t>
  </si>
  <si>
    <t>MSDC Localities Grant Expenditure (Safety Sign)</t>
  </si>
  <si>
    <t>Consumables  (Amazon £6.24/£30.28/£15.67) £3 bank charge £104.99 Software sub)</t>
  </si>
  <si>
    <t>Membership Subscription 2025-26</t>
  </si>
  <si>
    <t>30.06.25</t>
  </si>
  <si>
    <t>Credit Interest</t>
  </si>
  <si>
    <t>Other Income</t>
  </si>
  <si>
    <t>04.06.25</t>
  </si>
  <si>
    <t>Clerk'sTrainiing</t>
  </si>
  <si>
    <t>Clarkes of Walsham</t>
  </si>
  <si>
    <t>Locality Grant Expenditure</t>
  </si>
  <si>
    <t>Audit Fee</t>
  </si>
  <si>
    <t>10.06.25</t>
  </si>
  <si>
    <t>Bank Charges</t>
  </si>
  <si>
    <t>18.06.25</t>
  </si>
  <si>
    <t>Consumables</t>
  </si>
  <si>
    <t>24.06.25</t>
  </si>
  <si>
    <t>PWLB</t>
  </si>
  <si>
    <t>PWLB Repayment</t>
  </si>
  <si>
    <t>UTB</t>
  </si>
  <si>
    <t>04.07.25</t>
  </si>
  <si>
    <t>Clerk's Salaruy</t>
  </si>
  <si>
    <t>Allotment Expenditure</t>
  </si>
  <si>
    <t>Eastwood Tree Svs</t>
  </si>
  <si>
    <t>Tree Works</t>
  </si>
  <si>
    <t>10.07.25</t>
  </si>
  <si>
    <t>(£54.98 Ext. Hard Drive/£20.97 + £90.00 Allotment Expenditure/£3 bank charge)</t>
  </si>
  <si>
    <t>18.07.25</t>
  </si>
  <si>
    <t>Consumable (O2)</t>
  </si>
  <si>
    <t>24.07.25</t>
  </si>
  <si>
    <t>Clerk's salary (Tax )</t>
  </si>
  <si>
    <t>31.07.25</t>
  </si>
  <si>
    <t>Service Charge</t>
  </si>
  <si>
    <t>04.08.25</t>
  </si>
  <si>
    <t>Suffolk Cloud</t>
  </si>
  <si>
    <t>Web Fees</t>
  </si>
  <si>
    <t>MSDC</t>
  </si>
  <si>
    <t>Waste Mgt</t>
  </si>
  <si>
    <t>11.08.25</t>
  </si>
  <si>
    <t>(£107.90  External Printing/£3 bank charge)</t>
  </si>
  <si>
    <t>12.08.25</t>
  </si>
  <si>
    <t>Nick Mills</t>
  </si>
  <si>
    <t>19.08.25</t>
  </si>
  <si>
    <t>31.08.25</t>
  </si>
  <si>
    <t>Bank Charge</t>
  </si>
  <si>
    <t>03.09.25</t>
  </si>
  <si>
    <t>Zurich Municipal Ins</t>
  </si>
  <si>
    <t>-</t>
  </si>
  <si>
    <t>Insurance</t>
  </si>
  <si>
    <t>08.09.25</t>
  </si>
  <si>
    <t>Precept</t>
  </si>
  <si>
    <t>09.09.25</t>
  </si>
  <si>
    <t>10.09.25</t>
  </si>
  <si>
    <t>17.09.25</t>
  </si>
  <si>
    <t>30.09.25</t>
  </si>
  <si>
    <t>UKPN</t>
  </si>
  <si>
    <t>09.10.25</t>
  </si>
  <si>
    <t>PKF Littlejohn</t>
  </si>
  <si>
    <t>Wayleave - other income</t>
  </si>
  <si>
    <t>External Audit Fee</t>
  </si>
  <si>
    <t>Cllr. Soanes</t>
  </si>
  <si>
    <t>Info Box Plants</t>
  </si>
  <si>
    <t>10.10.25</t>
  </si>
  <si>
    <t>13.10.25</t>
  </si>
  <si>
    <t>Consumables (Stationery Items) £35.46)/Bank charge (£3.00)</t>
  </si>
  <si>
    <t>Byte Design</t>
  </si>
  <si>
    <t>20.10.25</t>
  </si>
  <si>
    <t>23.10.25</t>
  </si>
  <si>
    <t>Clerk's Salary(Tax &amp; NI)</t>
  </si>
  <si>
    <t>31.10.25</t>
  </si>
  <si>
    <t>External Printing (3Rs Posters)</t>
  </si>
  <si>
    <t>Tender Analysis Report</t>
  </si>
  <si>
    <t>05.11.25</t>
  </si>
  <si>
    <t>Blackthorn Landscapes (ex Hartley Gdn Svs)</t>
  </si>
  <si>
    <t>Grounds Maintenance</t>
  </si>
  <si>
    <t>External Printing (3Rs Questiionnaire &amp; Leaflets`)</t>
  </si>
  <si>
    <t>Domain Name Change</t>
  </si>
  <si>
    <t>10.11.25</t>
  </si>
  <si>
    <t>Bank charge</t>
  </si>
  <si>
    <t>19.11.25</t>
  </si>
  <si>
    <t>30.11.25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</si>
</sst>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0" fillId="0" borderId="0" xfId="0" quotePrefix="1"/>
    <xf numFmtId="43" fontId="0" fillId="0" borderId="0" xfId="1" applyFont="1"/>
    <xf numFmtId="43" fontId="2" fillId="0" borderId="0" xfId="1" applyFont="1"/>
    <xf numFmtId="43" fontId="0" fillId="0" borderId="0" xfId="1" applyFont="1" applyAlignment="1">
      <alignment horizontal="center"/>
    </xf>
    <xf numFmtId="0" fontId="0" fillId="0" borderId="1" xfId="0" quotePrefix="1" applyBorder="1"/>
    <xf numFmtId="0" fontId="0" fillId="0" borderId="1" xfId="0" applyBorder="1"/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43" fontId="0" fillId="0" borderId="0" xfId="1" applyFont="1" applyFill="1" applyBorder="1"/>
    <xf numFmtId="0" fontId="0" fillId="0" borderId="2" xfId="0" applyBorder="1"/>
    <xf numFmtId="43" fontId="2" fillId="0" borderId="0" xfId="1" applyFont="1" applyBorder="1"/>
    <xf numFmtId="43" fontId="0" fillId="0" borderId="0" xfId="1" applyFont="1" applyBorder="1" applyAlignment="1">
      <alignment horizontal="center"/>
    </xf>
    <xf numFmtId="43" fontId="4" fillId="0" borderId="0" xfId="1" applyFont="1" applyFill="1" applyBorder="1"/>
    <xf numFmtId="0" fontId="5" fillId="0" borderId="0" xfId="0" applyFont="1"/>
    <xf numFmtId="0" fontId="6" fillId="0" borderId="0" xfId="0" applyFont="1"/>
    <xf numFmtId="43" fontId="1" fillId="0" borderId="0" xfId="1" applyFont="1"/>
    <xf numFmtId="43" fontId="1" fillId="0" borderId="0" xfId="1" applyFont="1" applyFill="1"/>
    <xf numFmtId="43" fontId="4" fillId="0" borderId="0" xfId="1" applyFont="1"/>
    <xf numFmtId="43" fontId="1" fillId="0" borderId="1" xfId="1" applyFont="1" applyFill="1" applyBorder="1"/>
    <xf numFmtId="43" fontId="1" fillId="0" borderId="1" xfId="1" applyFont="1" applyBorder="1"/>
    <xf numFmtId="16" fontId="0" fillId="0" borderId="0" xfId="0" quotePrefix="1" applyNumberFormat="1"/>
    <xf numFmtId="43" fontId="1" fillId="0" borderId="0" xfId="1" applyFont="1" applyBorder="1"/>
    <xf numFmtId="16" fontId="0" fillId="0" borderId="1" xfId="0" quotePrefix="1" applyNumberFormat="1" applyBorder="1"/>
    <xf numFmtId="43" fontId="1" fillId="0" borderId="0" xfId="1" applyFont="1" applyFill="1" applyBorder="1"/>
    <xf numFmtId="16" fontId="0" fillId="0" borderId="1" xfId="0" applyNumberFormat="1" applyBorder="1"/>
    <xf numFmtId="2" fontId="0" fillId="0" borderId="1" xfId="0" applyNumberFormat="1" applyBorder="1"/>
    <xf numFmtId="44" fontId="0" fillId="0" borderId="1" xfId="0" applyNumberFormat="1" applyBorder="1"/>
    <xf numFmtId="2" fontId="0" fillId="0" borderId="0" xfId="0" applyNumberFormat="1"/>
    <xf numFmtId="43" fontId="0" fillId="0" borderId="1" xfId="1" applyFont="1" applyFill="1" applyBorder="1"/>
    <xf numFmtId="16" fontId="0" fillId="0" borderId="0" xfId="0" quotePrefix="1" applyNumberFormat="1" applyFill="1" applyBorder="1"/>
    <xf numFmtId="0" fontId="0" fillId="0" borderId="0" xfId="0" applyFill="1" applyBorder="1"/>
    <xf numFmtId="16" fontId="0" fillId="0" borderId="1" xfId="0" quotePrefix="1" applyNumberFormat="1" applyFill="1" applyBorder="1"/>
    <xf numFmtId="0" fontId="0" fillId="0" borderId="1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0378-06B7-4830-8087-BFE3E6EF4E89}">
  <sheetPr>
    <pageSetUpPr fitToPage="1"/>
  </sheetPr>
  <dimension ref="A1:Q130"/>
  <sheetViews>
    <sheetView tabSelected="1" topLeftCell="A63" zoomScaleNormal="100" workbookViewId="0">
      <selection activeCell="E86" sqref="E86"/>
    </sheetView>
  </sheetViews>
  <sheetFormatPr defaultRowHeight="15" x14ac:dyDescent="0.25"/>
  <cols>
    <col min="2" max="2" width="33.5703125" customWidth="1"/>
    <col min="3" max="3" width="13" customWidth="1"/>
    <col min="4" max="4" width="12.85546875" customWidth="1"/>
    <col min="5" max="5" width="12.42578125" customWidth="1"/>
    <col min="6" max="6" width="3.42578125" customWidth="1"/>
    <col min="7" max="7" width="27" customWidth="1"/>
    <col min="8" max="8" width="4.42578125" customWidth="1"/>
    <col min="9" max="9" width="12" customWidth="1"/>
    <col min="10" max="10" width="13.28515625" customWidth="1"/>
    <col min="11" max="11" width="53.42578125" customWidth="1"/>
    <col min="13" max="13" width="9.5703125" bestFit="1" customWidth="1"/>
  </cols>
  <sheetData>
    <row r="1" spans="1:11" ht="21" x14ac:dyDescent="0.35">
      <c r="A1" s="17" t="s">
        <v>12</v>
      </c>
    </row>
    <row r="3" spans="1:1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G3" t="s">
        <v>10</v>
      </c>
      <c r="I3" t="s">
        <v>5</v>
      </c>
      <c r="J3" t="s">
        <v>6</v>
      </c>
      <c r="K3" t="s">
        <v>7</v>
      </c>
    </row>
    <row r="4" spans="1:11" x14ac:dyDescent="0.25">
      <c r="G4" t="s">
        <v>8</v>
      </c>
      <c r="K4" t="s">
        <v>8</v>
      </c>
    </row>
    <row r="5" spans="1:11" x14ac:dyDescent="0.25">
      <c r="A5" s="2" t="s">
        <v>13</v>
      </c>
      <c r="B5" t="s">
        <v>9</v>
      </c>
      <c r="C5" s="3">
        <v>14075.07</v>
      </c>
      <c r="D5" s="3">
        <v>0</v>
      </c>
      <c r="E5" s="3">
        <v>0</v>
      </c>
      <c r="G5" s="2" t="s">
        <v>11</v>
      </c>
      <c r="I5" s="18">
        <v>0</v>
      </c>
      <c r="J5" s="18">
        <v>0</v>
      </c>
      <c r="K5" s="2" t="s">
        <v>11</v>
      </c>
    </row>
    <row r="6" spans="1:11" x14ac:dyDescent="0.25">
      <c r="A6" s="2" t="s">
        <v>15</v>
      </c>
      <c r="B6" t="s">
        <v>16</v>
      </c>
      <c r="C6" s="3">
        <f t="shared" ref="C6:C69" si="0">C5+D6-E6</f>
        <v>14090.07</v>
      </c>
      <c r="D6" s="18">
        <v>15</v>
      </c>
      <c r="E6" s="3">
        <v>0</v>
      </c>
      <c r="G6" s="2" t="s">
        <v>31</v>
      </c>
      <c r="I6" s="18">
        <v>0</v>
      </c>
      <c r="J6" s="18">
        <v>0</v>
      </c>
      <c r="K6" s="2" t="s">
        <v>11</v>
      </c>
    </row>
    <row r="7" spans="1:11" x14ac:dyDescent="0.25">
      <c r="A7" s="2" t="s">
        <v>17</v>
      </c>
      <c r="B7" t="s">
        <v>18</v>
      </c>
      <c r="C7" s="3">
        <f t="shared" si="0"/>
        <v>13551.47</v>
      </c>
      <c r="D7" s="4">
        <v>0</v>
      </c>
      <c r="E7" s="3">
        <v>538.6</v>
      </c>
      <c r="G7" s="2" t="s">
        <v>11</v>
      </c>
      <c r="I7" s="18">
        <v>0</v>
      </c>
      <c r="J7" s="18">
        <v>538.6</v>
      </c>
      <c r="K7" s="2" t="s">
        <v>32</v>
      </c>
    </row>
    <row r="8" spans="1:11" x14ac:dyDescent="0.25">
      <c r="A8" s="2" t="s">
        <v>17</v>
      </c>
      <c r="B8" t="s">
        <v>19</v>
      </c>
      <c r="C8" s="3">
        <f t="shared" si="0"/>
        <v>11022.18</v>
      </c>
      <c r="D8" s="4">
        <v>0</v>
      </c>
      <c r="E8" s="3">
        <v>2529.29</v>
      </c>
      <c r="G8" s="2" t="s">
        <v>11</v>
      </c>
      <c r="I8" s="18">
        <v>421.55</v>
      </c>
      <c r="J8" s="18">
        <v>2107.7399999999998</v>
      </c>
      <c r="K8" s="2" t="s">
        <v>44</v>
      </c>
    </row>
    <row r="9" spans="1:11" x14ac:dyDescent="0.25">
      <c r="A9" s="2" t="s">
        <v>17</v>
      </c>
      <c r="B9" t="s">
        <v>20</v>
      </c>
      <c r="C9" s="3">
        <f t="shared" si="0"/>
        <v>10980.18</v>
      </c>
      <c r="D9" s="3">
        <v>0</v>
      </c>
      <c r="E9" s="3">
        <v>42</v>
      </c>
      <c r="G9" s="2" t="s">
        <v>11</v>
      </c>
      <c r="I9" s="19">
        <v>7</v>
      </c>
      <c r="J9" s="18">
        <v>35</v>
      </c>
      <c r="K9" s="2" t="s">
        <v>45</v>
      </c>
    </row>
    <row r="10" spans="1:11" x14ac:dyDescent="0.25">
      <c r="A10" s="2" t="s">
        <v>17</v>
      </c>
      <c r="B10" t="s">
        <v>20</v>
      </c>
      <c r="C10" s="3">
        <f t="shared" si="0"/>
        <v>10936.98</v>
      </c>
      <c r="D10" s="3">
        <v>0</v>
      </c>
      <c r="E10" s="3">
        <v>43.2</v>
      </c>
      <c r="G10" s="2" t="s">
        <v>11</v>
      </c>
      <c r="I10" s="19">
        <v>7.2</v>
      </c>
      <c r="J10" s="18">
        <v>36</v>
      </c>
      <c r="K10" s="2" t="s">
        <v>45</v>
      </c>
    </row>
    <row r="11" spans="1:11" x14ac:dyDescent="0.25">
      <c r="A11" s="2" t="s">
        <v>17</v>
      </c>
      <c r="B11" t="s">
        <v>21</v>
      </c>
      <c r="C11" s="3">
        <f t="shared" si="0"/>
        <v>10711.98</v>
      </c>
      <c r="D11" s="3">
        <v>0</v>
      </c>
      <c r="E11" s="3">
        <v>225</v>
      </c>
      <c r="G11" s="2" t="s">
        <v>11</v>
      </c>
      <c r="I11" s="19">
        <v>0</v>
      </c>
      <c r="J11" s="18">
        <v>225</v>
      </c>
      <c r="K11" s="2" t="s">
        <v>43</v>
      </c>
    </row>
    <row r="12" spans="1:11" x14ac:dyDescent="0.25">
      <c r="A12" s="2" t="s">
        <v>17</v>
      </c>
      <c r="B12" t="s">
        <v>22</v>
      </c>
      <c r="C12" s="3">
        <f t="shared" si="0"/>
        <v>10415.15</v>
      </c>
      <c r="D12" s="3">
        <v>0</v>
      </c>
      <c r="E12" s="3">
        <v>296.83</v>
      </c>
      <c r="G12" s="2" t="s">
        <v>11</v>
      </c>
      <c r="I12" s="18">
        <v>49.48</v>
      </c>
      <c r="J12" s="18">
        <v>247.35</v>
      </c>
      <c r="K12" s="2" t="s">
        <v>46</v>
      </c>
    </row>
    <row r="13" spans="1:11" x14ac:dyDescent="0.25">
      <c r="A13" s="2" t="s">
        <v>17</v>
      </c>
      <c r="B13" t="s">
        <v>23</v>
      </c>
      <c r="C13" s="3">
        <f t="shared" si="0"/>
        <v>10365.15</v>
      </c>
      <c r="D13" s="4">
        <v>0</v>
      </c>
      <c r="E13" s="3">
        <v>50</v>
      </c>
      <c r="G13" s="2" t="s">
        <v>11</v>
      </c>
      <c r="I13" s="18">
        <v>0</v>
      </c>
      <c r="J13" s="18">
        <v>50</v>
      </c>
      <c r="K13" s="2" t="s">
        <v>33</v>
      </c>
    </row>
    <row r="14" spans="1:11" x14ac:dyDescent="0.25">
      <c r="A14" s="2" t="s">
        <v>24</v>
      </c>
      <c r="B14" t="s">
        <v>25</v>
      </c>
      <c r="C14" s="3">
        <f t="shared" si="0"/>
        <v>10222.17</v>
      </c>
      <c r="D14" s="3">
        <v>0</v>
      </c>
      <c r="E14" s="3">
        <v>142.97999999999999</v>
      </c>
      <c r="G14" s="2" t="s">
        <v>11</v>
      </c>
      <c r="I14" s="18">
        <v>0</v>
      </c>
      <c r="J14" s="18">
        <f>138.98+3</f>
        <v>141.97999999999999</v>
      </c>
      <c r="K14" t="s">
        <v>50</v>
      </c>
    </row>
    <row r="15" spans="1:11" x14ac:dyDescent="0.25">
      <c r="A15" s="2" t="s">
        <v>24</v>
      </c>
      <c r="B15" t="s">
        <v>26</v>
      </c>
      <c r="C15" s="3">
        <f t="shared" si="0"/>
        <v>10229.67</v>
      </c>
      <c r="D15" s="3">
        <v>7.5</v>
      </c>
      <c r="E15" s="3">
        <v>0</v>
      </c>
      <c r="G15" s="2" t="s">
        <v>31</v>
      </c>
      <c r="I15" s="20">
        <v>0</v>
      </c>
      <c r="J15" s="18">
        <v>0</v>
      </c>
      <c r="K15" s="2" t="s">
        <v>11</v>
      </c>
    </row>
    <row r="16" spans="1:11" x14ac:dyDescent="0.25">
      <c r="A16" s="2" t="s">
        <v>27</v>
      </c>
      <c r="B16" t="s">
        <v>28</v>
      </c>
      <c r="C16" s="3">
        <f t="shared" si="0"/>
        <v>27859.17</v>
      </c>
      <c r="D16" s="3">
        <v>17629.5</v>
      </c>
      <c r="E16" s="3">
        <v>0</v>
      </c>
      <c r="G16" s="2" t="s">
        <v>51</v>
      </c>
      <c r="I16" s="19">
        <v>0</v>
      </c>
      <c r="J16" s="19">
        <v>0</v>
      </c>
      <c r="K16" s="2" t="s">
        <v>11</v>
      </c>
    </row>
    <row r="17" spans="1:17" x14ac:dyDescent="0.25">
      <c r="A17" s="2" t="s">
        <v>29</v>
      </c>
      <c r="B17" t="s">
        <v>30</v>
      </c>
      <c r="C17" s="3">
        <f t="shared" si="0"/>
        <v>27847.17</v>
      </c>
      <c r="D17" s="3">
        <v>0</v>
      </c>
      <c r="E17" s="3">
        <v>12</v>
      </c>
      <c r="G17" s="2" t="s">
        <v>11</v>
      </c>
      <c r="I17" s="18">
        <v>2</v>
      </c>
      <c r="J17" s="18">
        <v>10</v>
      </c>
    </row>
    <row r="18" spans="1:17" x14ac:dyDescent="0.25">
      <c r="A18" s="2" t="s">
        <v>35</v>
      </c>
      <c r="B18" t="s">
        <v>34</v>
      </c>
      <c r="C18" s="3">
        <f t="shared" si="0"/>
        <v>27485.37</v>
      </c>
      <c r="D18" s="4">
        <v>0</v>
      </c>
      <c r="E18" s="3">
        <v>361.8</v>
      </c>
      <c r="G18" s="2"/>
      <c r="I18" s="18">
        <v>0</v>
      </c>
      <c r="J18" s="18">
        <v>361.8</v>
      </c>
      <c r="K18" s="2" t="s">
        <v>47</v>
      </c>
    </row>
    <row r="19" spans="1:17" x14ac:dyDescent="0.25">
      <c r="A19" s="2" t="s">
        <v>36</v>
      </c>
      <c r="B19" t="s">
        <v>37</v>
      </c>
      <c r="C19" s="3">
        <f t="shared" si="0"/>
        <v>27438.37</v>
      </c>
      <c r="D19" s="3">
        <v>0</v>
      </c>
      <c r="E19" s="3">
        <v>47</v>
      </c>
      <c r="G19" s="2"/>
      <c r="I19" s="18">
        <v>0</v>
      </c>
      <c r="J19" s="18">
        <v>47</v>
      </c>
      <c r="K19" t="s">
        <v>48</v>
      </c>
    </row>
    <row r="20" spans="1:17" ht="15.75" thickBot="1" x14ac:dyDescent="0.3">
      <c r="A20" s="6" t="s">
        <v>39</v>
      </c>
      <c r="B20" s="7" t="s">
        <v>38</v>
      </c>
      <c r="C20" s="8">
        <f t="shared" si="0"/>
        <v>27432.37</v>
      </c>
      <c r="D20" s="8">
        <v>0</v>
      </c>
      <c r="E20" s="8">
        <v>6</v>
      </c>
      <c r="F20" s="7"/>
      <c r="G20" s="6"/>
      <c r="H20" s="7"/>
      <c r="I20" s="21">
        <v>0</v>
      </c>
      <c r="J20" s="22">
        <v>6</v>
      </c>
      <c r="K20" s="7" t="s">
        <v>49</v>
      </c>
    </row>
    <row r="21" spans="1:17" x14ac:dyDescent="0.25">
      <c r="A21" s="2" t="s">
        <v>40</v>
      </c>
      <c r="B21" s="2" t="s">
        <v>41</v>
      </c>
      <c r="C21" s="3">
        <f t="shared" si="0"/>
        <v>27032.37</v>
      </c>
      <c r="D21" s="4">
        <v>0</v>
      </c>
      <c r="E21" s="3">
        <v>400</v>
      </c>
      <c r="G21" s="2"/>
      <c r="I21" s="3">
        <v>0</v>
      </c>
      <c r="J21" s="18">
        <v>400</v>
      </c>
      <c r="K21" s="2" t="s">
        <v>60</v>
      </c>
    </row>
    <row r="22" spans="1:17" x14ac:dyDescent="0.25">
      <c r="A22" s="2" t="s">
        <v>40</v>
      </c>
      <c r="B22" s="2" t="s">
        <v>18</v>
      </c>
      <c r="C22" s="3">
        <f t="shared" si="0"/>
        <v>26591.93</v>
      </c>
      <c r="D22" s="4">
        <v>0</v>
      </c>
      <c r="E22" s="3">
        <v>440.44</v>
      </c>
      <c r="G22" s="2"/>
      <c r="I22" s="3">
        <v>0</v>
      </c>
      <c r="J22" s="18">
        <v>440.44</v>
      </c>
      <c r="K22" s="2" t="s">
        <v>55</v>
      </c>
      <c r="Q22" s="12"/>
    </row>
    <row r="23" spans="1:17" x14ac:dyDescent="0.25">
      <c r="A23" s="2" t="s">
        <v>40</v>
      </c>
      <c r="B23" t="s">
        <v>20</v>
      </c>
      <c r="C23" s="3">
        <f t="shared" si="0"/>
        <v>26280.920000000002</v>
      </c>
      <c r="D23" s="4">
        <v>0</v>
      </c>
      <c r="E23" s="3">
        <v>311.01</v>
      </c>
      <c r="G23" s="2"/>
      <c r="I23" s="3">
        <v>0</v>
      </c>
      <c r="J23" s="18">
        <v>311.01</v>
      </c>
      <c r="K23" s="2" t="s">
        <v>63</v>
      </c>
    </row>
    <row r="24" spans="1:17" x14ac:dyDescent="0.25">
      <c r="A24" s="2" t="s">
        <v>40</v>
      </c>
      <c r="B24" t="s">
        <v>21</v>
      </c>
      <c r="C24" s="3">
        <f t="shared" si="0"/>
        <v>22080.920000000002</v>
      </c>
      <c r="D24" s="3">
        <v>0</v>
      </c>
      <c r="E24" s="3">
        <v>4200</v>
      </c>
      <c r="G24" s="2"/>
      <c r="I24" s="18">
        <v>0</v>
      </c>
      <c r="J24" s="18">
        <v>4200</v>
      </c>
      <c r="K24" t="s">
        <v>57</v>
      </c>
    </row>
    <row r="25" spans="1:17" x14ac:dyDescent="0.25">
      <c r="A25" s="2" t="s">
        <v>40</v>
      </c>
      <c r="B25" t="s">
        <v>42</v>
      </c>
      <c r="C25" s="9">
        <f t="shared" si="0"/>
        <v>22061.320000000003</v>
      </c>
      <c r="D25" s="13">
        <v>0</v>
      </c>
      <c r="E25" s="9">
        <v>19.600000000000001</v>
      </c>
      <c r="G25" s="2"/>
      <c r="I25" s="9">
        <v>0</v>
      </c>
      <c r="J25" s="24">
        <v>19.600000000000001</v>
      </c>
      <c r="K25" s="2" t="s">
        <v>56</v>
      </c>
    </row>
    <row r="26" spans="1:17" x14ac:dyDescent="0.25">
      <c r="A26" s="23">
        <v>45789</v>
      </c>
      <c r="B26" t="s">
        <v>25</v>
      </c>
      <c r="C26" s="9">
        <f t="shared" si="0"/>
        <v>21890.710000000003</v>
      </c>
      <c r="D26" s="5">
        <v>0</v>
      </c>
      <c r="E26" s="3">
        <v>170.61</v>
      </c>
      <c r="G26" s="2"/>
      <c r="I26" s="3">
        <f>1.25+6.05+3.13</f>
        <v>10.43</v>
      </c>
      <c r="J26" s="18">
        <f>6.24+30.28+15.67+3+104.99</f>
        <v>160.18</v>
      </c>
      <c r="K26" t="s">
        <v>62</v>
      </c>
    </row>
    <row r="27" spans="1:17" x14ac:dyDescent="0.25">
      <c r="A27" s="23">
        <v>45789</v>
      </c>
      <c r="B27" t="s">
        <v>25</v>
      </c>
      <c r="C27" s="9">
        <f t="shared" si="0"/>
        <v>21826.58</v>
      </c>
      <c r="D27" s="5">
        <v>0</v>
      </c>
      <c r="E27" s="3">
        <v>64.13</v>
      </c>
      <c r="G27" s="2"/>
      <c r="I27" s="3">
        <v>10.69</v>
      </c>
      <c r="J27" s="18">
        <v>53.44</v>
      </c>
      <c r="K27" t="s">
        <v>61</v>
      </c>
    </row>
    <row r="28" spans="1:17" x14ac:dyDescent="0.25">
      <c r="A28" s="23">
        <v>45790</v>
      </c>
      <c r="B28" t="s">
        <v>52</v>
      </c>
      <c r="C28" s="9">
        <f t="shared" si="0"/>
        <v>21838.58</v>
      </c>
      <c r="D28" s="5">
        <v>12</v>
      </c>
      <c r="E28" s="3"/>
      <c r="G28" s="2" t="s">
        <v>31</v>
      </c>
      <c r="I28" s="3"/>
      <c r="J28" s="18"/>
    </row>
    <row r="29" spans="1:17" x14ac:dyDescent="0.25">
      <c r="A29" s="23">
        <v>45790</v>
      </c>
      <c r="B29" t="s">
        <v>52</v>
      </c>
      <c r="C29" s="9">
        <f t="shared" si="0"/>
        <v>21850.58</v>
      </c>
      <c r="D29" s="24">
        <v>12</v>
      </c>
      <c r="E29" s="14"/>
      <c r="G29" s="2" t="s">
        <v>58</v>
      </c>
      <c r="I29" s="9"/>
      <c r="J29" s="24"/>
      <c r="K29" s="2"/>
    </row>
    <row r="30" spans="1:17" x14ac:dyDescent="0.25">
      <c r="A30" s="23">
        <v>45797</v>
      </c>
      <c r="B30" t="s">
        <v>30</v>
      </c>
      <c r="C30" s="9">
        <f t="shared" si="0"/>
        <v>21838.58</v>
      </c>
      <c r="D30" s="9">
        <v>0</v>
      </c>
      <c r="E30" s="9">
        <v>12</v>
      </c>
      <c r="G30" s="2"/>
      <c r="I30" s="15">
        <v>2</v>
      </c>
      <c r="J30" s="26">
        <v>10</v>
      </c>
      <c r="K30" t="s">
        <v>59</v>
      </c>
    </row>
    <row r="31" spans="1:17" x14ac:dyDescent="0.25">
      <c r="A31" s="23">
        <v>45798</v>
      </c>
      <c r="B31" t="s">
        <v>53</v>
      </c>
      <c r="C31" s="9">
        <f t="shared" si="0"/>
        <v>21846.080000000002</v>
      </c>
      <c r="D31" s="9">
        <v>7.5</v>
      </c>
      <c r="E31" s="9"/>
      <c r="G31" s="2" t="s">
        <v>31</v>
      </c>
      <c r="I31" s="9"/>
      <c r="J31" s="24"/>
      <c r="M31" s="10"/>
    </row>
    <row r="32" spans="1:17" x14ac:dyDescent="0.25">
      <c r="A32" s="23">
        <v>45800</v>
      </c>
      <c r="B32" t="s">
        <v>52</v>
      </c>
      <c r="C32" s="9">
        <f t="shared" si="0"/>
        <v>21852.080000000002</v>
      </c>
      <c r="D32" s="9">
        <v>6</v>
      </c>
      <c r="E32" s="9"/>
      <c r="G32" s="2" t="s">
        <v>31</v>
      </c>
      <c r="I32" s="9"/>
      <c r="J32" s="24"/>
    </row>
    <row r="33" spans="1:11" ht="15.75" thickBot="1" x14ac:dyDescent="0.3">
      <c r="A33" s="25">
        <v>45808</v>
      </c>
      <c r="B33" s="7" t="s">
        <v>54</v>
      </c>
      <c r="C33" s="8">
        <f t="shared" si="0"/>
        <v>21846.080000000002</v>
      </c>
      <c r="D33" s="8">
        <v>0</v>
      </c>
      <c r="E33" s="8">
        <v>6</v>
      </c>
      <c r="F33" s="7"/>
      <c r="G33" s="6"/>
      <c r="H33" s="7"/>
      <c r="I33" s="8">
        <v>0</v>
      </c>
      <c r="J33" s="22">
        <v>6</v>
      </c>
      <c r="K33" s="6" t="s">
        <v>49</v>
      </c>
    </row>
    <row r="34" spans="1:11" x14ac:dyDescent="0.25">
      <c r="A34" s="23" t="s">
        <v>67</v>
      </c>
      <c r="B34" t="s">
        <v>20</v>
      </c>
      <c r="C34" s="9">
        <f t="shared" si="0"/>
        <v>21805.280000000002</v>
      </c>
      <c r="D34" s="9"/>
      <c r="E34" s="9">
        <v>40.799999999999997</v>
      </c>
      <c r="G34" s="2"/>
      <c r="I34" s="11">
        <v>6.8</v>
      </c>
      <c r="J34" s="24">
        <v>34</v>
      </c>
      <c r="K34" t="s">
        <v>68</v>
      </c>
    </row>
    <row r="35" spans="1:11" x14ac:dyDescent="0.25">
      <c r="A35" s="2" t="s">
        <v>67</v>
      </c>
      <c r="B35" t="s">
        <v>18</v>
      </c>
      <c r="C35" s="9">
        <f t="shared" si="0"/>
        <v>21231.72</v>
      </c>
      <c r="D35" s="9"/>
      <c r="E35" s="9">
        <v>573.55999999999995</v>
      </c>
      <c r="G35" s="2"/>
      <c r="I35" s="9">
        <v>0</v>
      </c>
      <c r="J35" s="24">
        <v>573.55999999999995</v>
      </c>
      <c r="K35" t="s">
        <v>32</v>
      </c>
    </row>
    <row r="36" spans="1:11" x14ac:dyDescent="0.25">
      <c r="A36" s="2" t="s">
        <v>67</v>
      </c>
      <c r="B36" t="s">
        <v>69</v>
      </c>
      <c r="C36" s="9">
        <f t="shared" si="0"/>
        <v>20968.14</v>
      </c>
      <c r="D36" s="9"/>
      <c r="E36" s="9">
        <f>43.93+219.65</f>
        <v>263.58</v>
      </c>
      <c r="G36" s="2"/>
      <c r="I36" s="11">
        <v>43.93</v>
      </c>
      <c r="J36" s="26">
        <v>219.65</v>
      </c>
      <c r="K36" t="s">
        <v>70</v>
      </c>
    </row>
    <row r="37" spans="1:11" x14ac:dyDescent="0.25">
      <c r="A37" s="23" t="s">
        <v>67</v>
      </c>
      <c r="B37" t="s">
        <v>20</v>
      </c>
      <c r="C37" s="9">
        <f t="shared" si="0"/>
        <v>20629.739999999998</v>
      </c>
      <c r="D37" s="9"/>
      <c r="E37" s="9">
        <f>56.4+282</f>
        <v>338.4</v>
      </c>
      <c r="G37" s="2"/>
      <c r="I37" s="11">
        <v>56.4</v>
      </c>
      <c r="J37" s="26">
        <v>282</v>
      </c>
      <c r="K37" t="s">
        <v>71</v>
      </c>
    </row>
    <row r="38" spans="1:11" x14ac:dyDescent="0.25">
      <c r="A38" s="23" t="s">
        <v>72</v>
      </c>
      <c r="B38" t="s">
        <v>25</v>
      </c>
      <c r="C38" s="9">
        <f t="shared" si="0"/>
        <v>20626.739999999998</v>
      </c>
      <c r="D38" s="9"/>
      <c r="E38" s="9">
        <v>3</v>
      </c>
      <c r="G38" s="2"/>
      <c r="I38" s="11">
        <v>0</v>
      </c>
      <c r="J38" s="26">
        <v>3</v>
      </c>
      <c r="K38" t="s">
        <v>73</v>
      </c>
    </row>
    <row r="39" spans="1:11" x14ac:dyDescent="0.25">
      <c r="A39" s="23" t="s">
        <v>74</v>
      </c>
      <c r="B39" t="s">
        <v>30</v>
      </c>
      <c r="C39" s="9">
        <f t="shared" si="0"/>
        <v>20614.739999999998</v>
      </c>
      <c r="D39" s="9"/>
      <c r="E39" s="9">
        <f>2+10</f>
        <v>12</v>
      </c>
      <c r="G39" s="2"/>
      <c r="I39" s="11">
        <v>2</v>
      </c>
      <c r="J39" s="26">
        <v>10</v>
      </c>
      <c r="K39" t="s">
        <v>75</v>
      </c>
    </row>
    <row r="40" spans="1:11" x14ac:dyDescent="0.25">
      <c r="A40" s="23" t="s">
        <v>76</v>
      </c>
      <c r="B40" t="s">
        <v>77</v>
      </c>
      <c r="C40" s="9">
        <f t="shared" si="0"/>
        <v>14038.819999999998</v>
      </c>
      <c r="D40" s="9"/>
      <c r="E40" s="9">
        <v>6575.92</v>
      </c>
      <c r="G40" s="2"/>
      <c r="I40" s="9">
        <v>0</v>
      </c>
      <c r="J40" s="24">
        <v>6575.92</v>
      </c>
      <c r="K40" t="s">
        <v>78</v>
      </c>
    </row>
    <row r="41" spans="1:11" ht="15.75" thickBot="1" x14ac:dyDescent="0.3">
      <c r="A41" s="25" t="s">
        <v>64</v>
      </c>
      <c r="B41" s="7" t="s">
        <v>79</v>
      </c>
      <c r="C41" s="8">
        <f t="shared" si="0"/>
        <v>14032.819999999998</v>
      </c>
      <c r="D41" s="8"/>
      <c r="E41" s="8">
        <v>6</v>
      </c>
      <c r="F41" s="7"/>
      <c r="G41" s="6"/>
      <c r="H41" s="7"/>
      <c r="I41" s="8">
        <v>0</v>
      </c>
      <c r="J41" s="22">
        <v>6</v>
      </c>
      <c r="K41" s="7" t="s">
        <v>73</v>
      </c>
    </row>
    <row r="42" spans="1:11" x14ac:dyDescent="0.25">
      <c r="A42" s="23" t="s">
        <v>80</v>
      </c>
      <c r="B42" t="s">
        <v>18</v>
      </c>
      <c r="C42" s="9">
        <f t="shared" si="0"/>
        <v>13655.779999999997</v>
      </c>
      <c r="D42" s="9"/>
      <c r="E42" s="9">
        <v>377.04</v>
      </c>
      <c r="G42" s="2"/>
      <c r="I42" s="9">
        <v>0</v>
      </c>
      <c r="J42" s="24">
        <v>377.04</v>
      </c>
      <c r="K42" t="s">
        <v>81</v>
      </c>
    </row>
    <row r="43" spans="1:11" x14ac:dyDescent="0.25">
      <c r="A43" s="23" t="s">
        <v>80</v>
      </c>
      <c r="B43" t="s">
        <v>69</v>
      </c>
      <c r="C43" s="9">
        <f t="shared" si="0"/>
        <v>13597.739999999996</v>
      </c>
      <c r="D43" s="9"/>
      <c r="E43" s="9">
        <v>58.04</v>
      </c>
      <c r="G43" s="2"/>
      <c r="I43" s="9">
        <v>9.67</v>
      </c>
      <c r="J43" s="24">
        <v>48.37</v>
      </c>
      <c r="K43" t="s">
        <v>82</v>
      </c>
    </row>
    <row r="44" spans="1:11" x14ac:dyDescent="0.25">
      <c r="A44" s="23" t="s">
        <v>80</v>
      </c>
      <c r="B44" t="s">
        <v>83</v>
      </c>
      <c r="C44" s="9">
        <f t="shared" si="0"/>
        <v>13417.739999999996</v>
      </c>
      <c r="D44" s="9"/>
      <c r="E44" s="9">
        <v>180</v>
      </c>
      <c r="G44" s="2"/>
      <c r="I44" s="9">
        <v>30</v>
      </c>
      <c r="J44" s="24">
        <v>150</v>
      </c>
      <c r="K44" t="s">
        <v>84</v>
      </c>
    </row>
    <row r="45" spans="1:11" x14ac:dyDescent="0.25">
      <c r="A45" s="23" t="s">
        <v>80</v>
      </c>
      <c r="B45" t="s">
        <v>21</v>
      </c>
      <c r="C45" s="9">
        <f t="shared" si="0"/>
        <v>13372.739999999996</v>
      </c>
      <c r="D45" s="9"/>
      <c r="E45" s="9">
        <v>45</v>
      </c>
      <c r="G45" s="2"/>
      <c r="I45" s="9">
        <v>0</v>
      </c>
      <c r="J45" s="24">
        <v>45</v>
      </c>
      <c r="K45" t="s">
        <v>75</v>
      </c>
    </row>
    <row r="46" spans="1:11" x14ac:dyDescent="0.25">
      <c r="A46" s="23" t="s">
        <v>85</v>
      </c>
      <c r="B46" t="s">
        <v>25</v>
      </c>
      <c r="C46" s="9">
        <f t="shared" si="0"/>
        <v>13203.789999999995</v>
      </c>
      <c r="D46" s="9"/>
      <c r="E46" s="9">
        <v>168.95</v>
      </c>
      <c r="G46" s="2"/>
      <c r="I46" s="9">
        <f>9.16+3.5+15</f>
        <v>27.66</v>
      </c>
      <c r="J46" s="24">
        <v>141.29</v>
      </c>
      <c r="K46" t="s">
        <v>86</v>
      </c>
    </row>
    <row r="47" spans="1:11" x14ac:dyDescent="0.25">
      <c r="A47" s="2" t="s">
        <v>87</v>
      </c>
      <c r="B47" t="s">
        <v>30</v>
      </c>
      <c r="C47" s="9">
        <f t="shared" si="0"/>
        <v>13195.649999999996</v>
      </c>
      <c r="D47" s="9"/>
      <c r="E47" s="9">
        <v>8.14</v>
      </c>
      <c r="G47" s="2"/>
      <c r="I47" s="9">
        <v>1.36</v>
      </c>
      <c r="J47" s="24">
        <v>6.78</v>
      </c>
      <c r="K47" t="s">
        <v>88</v>
      </c>
    </row>
    <row r="48" spans="1:11" x14ac:dyDescent="0.25">
      <c r="A48" s="23" t="s">
        <v>89</v>
      </c>
      <c r="B48" t="s">
        <v>34</v>
      </c>
      <c r="C48" s="9">
        <f t="shared" si="0"/>
        <v>12775.129999999996</v>
      </c>
      <c r="E48" s="9">
        <v>420.52</v>
      </c>
      <c r="G48" s="2"/>
      <c r="I48" s="9">
        <v>0</v>
      </c>
      <c r="J48" s="24">
        <v>420.52</v>
      </c>
      <c r="K48" t="s">
        <v>90</v>
      </c>
    </row>
    <row r="49" spans="1:17" ht="15.75" thickBot="1" x14ac:dyDescent="0.3">
      <c r="A49" s="25" t="s">
        <v>91</v>
      </c>
      <c r="B49" s="7" t="s">
        <v>79</v>
      </c>
      <c r="C49" s="8">
        <f t="shared" si="0"/>
        <v>12769.129999999996</v>
      </c>
      <c r="D49" s="7"/>
      <c r="E49" s="8">
        <v>6</v>
      </c>
      <c r="F49" s="7"/>
      <c r="G49" s="6"/>
      <c r="H49" s="7"/>
      <c r="I49" s="8">
        <v>0</v>
      </c>
      <c r="J49" s="22">
        <v>6</v>
      </c>
      <c r="K49" s="7" t="s">
        <v>92</v>
      </c>
    </row>
    <row r="50" spans="1:17" x14ac:dyDescent="0.25">
      <c r="A50" s="23" t="s">
        <v>93</v>
      </c>
      <c r="B50" t="s">
        <v>94</v>
      </c>
      <c r="C50" s="9">
        <f t="shared" si="0"/>
        <v>12632.629999999996</v>
      </c>
      <c r="D50" s="9"/>
      <c r="E50" s="11">
        <v>136.5</v>
      </c>
      <c r="G50" s="2"/>
      <c r="I50" s="9">
        <v>16.5</v>
      </c>
      <c r="J50" s="24">
        <v>120</v>
      </c>
      <c r="K50" t="s">
        <v>95</v>
      </c>
    </row>
    <row r="51" spans="1:17" x14ac:dyDescent="0.25">
      <c r="A51" s="23" t="s">
        <v>93</v>
      </c>
      <c r="B51" t="s">
        <v>83</v>
      </c>
      <c r="C51" s="9">
        <f t="shared" si="0"/>
        <v>11972.629999999996</v>
      </c>
      <c r="D51" s="9"/>
      <c r="E51" s="11">
        <v>660</v>
      </c>
      <c r="G51" s="2"/>
      <c r="I51" s="9">
        <v>110</v>
      </c>
      <c r="J51" s="24">
        <v>550</v>
      </c>
      <c r="K51" t="s">
        <v>84</v>
      </c>
    </row>
    <row r="52" spans="1:17" x14ac:dyDescent="0.25">
      <c r="A52" s="23" t="s">
        <v>93</v>
      </c>
      <c r="B52" t="s">
        <v>96</v>
      </c>
      <c r="C52" s="9">
        <f t="shared" si="0"/>
        <v>11384.749999999996</v>
      </c>
      <c r="D52" s="9"/>
      <c r="E52" s="11">
        <v>587.88</v>
      </c>
      <c r="G52" s="2"/>
      <c r="I52" s="9">
        <v>97.98</v>
      </c>
      <c r="J52" s="24">
        <v>489.9</v>
      </c>
      <c r="K52" t="s">
        <v>97</v>
      </c>
    </row>
    <row r="53" spans="1:17" x14ac:dyDescent="0.25">
      <c r="A53" s="23" t="s">
        <v>93</v>
      </c>
      <c r="B53" t="s">
        <v>18</v>
      </c>
      <c r="C53" s="9">
        <f t="shared" si="0"/>
        <v>10717.029999999997</v>
      </c>
      <c r="D53" s="9"/>
      <c r="E53" s="11">
        <v>667.72</v>
      </c>
      <c r="G53" s="2"/>
      <c r="I53" s="9">
        <v>0</v>
      </c>
      <c r="J53" s="24">
        <v>667.72</v>
      </c>
      <c r="K53" t="s">
        <v>32</v>
      </c>
    </row>
    <row r="54" spans="1:17" x14ac:dyDescent="0.25">
      <c r="A54" s="23" t="s">
        <v>98</v>
      </c>
      <c r="B54" t="s">
        <v>25</v>
      </c>
      <c r="C54" s="9">
        <f t="shared" si="0"/>
        <v>10606.129999999997</v>
      </c>
      <c r="D54" s="9"/>
      <c r="E54" s="11">
        <v>110.9</v>
      </c>
      <c r="G54" s="2"/>
      <c r="I54" s="9">
        <v>0</v>
      </c>
      <c r="J54" s="24">
        <v>110.9</v>
      </c>
      <c r="K54" t="s">
        <v>99</v>
      </c>
    </row>
    <row r="55" spans="1:17" x14ac:dyDescent="0.25">
      <c r="A55" s="23" t="s">
        <v>100</v>
      </c>
      <c r="B55" t="s">
        <v>101</v>
      </c>
      <c r="C55" s="9">
        <f t="shared" si="0"/>
        <v>10611.129999999997</v>
      </c>
      <c r="D55" s="11">
        <v>5</v>
      </c>
      <c r="G55" s="2" t="s">
        <v>58</v>
      </c>
      <c r="I55" s="9">
        <v>0</v>
      </c>
      <c r="J55" s="24">
        <v>0</v>
      </c>
    </row>
    <row r="56" spans="1:17" x14ac:dyDescent="0.25">
      <c r="A56" s="23" t="s">
        <v>102</v>
      </c>
      <c r="B56" t="s">
        <v>30</v>
      </c>
      <c r="C56" s="9">
        <f t="shared" si="0"/>
        <v>10601.069999999998</v>
      </c>
      <c r="D56" s="9"/>
      <c r="E56" s="9">
        <v>10.06</v>
      </c>
      <c r="I56" s="9">
        <v>1.68</v>
      </c>
      <c r="J56" s="24">
        <v>8.3800000000000008</v>
      </c>
      <c r="K56" s="2" t="s">
        <v>75</v>
      </c>
    </row>
    <row r="57" spans="1:17" ht="15.75" thickBot="1" x14ac:dyDescent="0.3">
      <c r="A57" s="27" t="s">
        <v>103</v>
      </c>
      <c r="B57" s="7" t="s">
        <v>79</v>
      </c>
      <c r="C57" s="8">
        <f t="shared" si="0"/>
        <v>10595.069999999998</v>
      </c>
      <c r="D57" s="7"/>
      <c r="E57" s="28">
        <v>6</v>
      </c>
      <c r="F57" s="7"/>
      <c r="G57" s="7"/>
      <c r="H57" s="7"/>
      <c r="I57" s="29"/>
      <c r="J57" s="21">
        <v>6</v>
      </c>
      <c r="K57" s="7" t="s">
        <v>104</v>
      </c>
    </row>
    <row r="58" spans="1:17" x14ac:dyDescent="0.25">
      <c r="A58" t="s">
        <v>105</v>
      </c>
      <c r="B58" t="s">
        <v>83</v>
      </c>
      <c r="C58" s="9">
        <f t="shared" si="0"/>
        <v>10295.069999999998</v>
      </c>
      <c r="D58" s="9"/>
      <c r="E58" s="11">
        <v>300</v>
      </c>
      <c r="G58" s="2"/>
      <c r="I58" s="9">
        <v>50</v>
      </c>
      <c r="J58" s="24">
        <v>250</v>
      </c>
      <c r="K58" t="s">
        <v>84</v>
      </c>
    </row>
    <row r="59" spans="1:17" x14ac:dyDescent="0.25">
      <c r="A59" s="23" t="s">
        <v>105</v>
      </c>
      <c r="B59" t="s">
        <v>106</v>
      </c>
      <c r="C59" s="9">
        <f t="shared" si="0"/>
        <v>9895.2899999999972</v>
      </c>
      <c r="D59" s="9"/>
      <c r="E59" s="11">
        <v>399.78</v>
      </c>
      <c r="G59" s="2"/>
      <c r="I59" s="9" t="s">
        <v>107</v>
      </c>
      <c r="J59" s="24">
        <v>399.78</v>
      </c>
      <c r="K59" t="s">
        <v>108</v>
      </c>
    </row>
    <row r="60" spans="1:17" x14ac:dyDescent="0.25">
      <c r="A60" s="23" t="s">
        <v>105</v>
      </c>
      <c r="B60" t="s">
        <v>18</v>
      </c>
      <c r="C60" s="9">
        <f t="shared" si="0"/>
        <v>9244.4799999999977</v>
      </c>
      <c r="E60" s="11">
        <v>650.80999999999995</v>
      </c>
      <c r="G60" s="2"/>
      <c r="I60" s="9"/>
      <c r="J60" s="26">
        <v>650.80999999999995</v>
      </c>
      <c r="K60" t="s">
        <v>32</v>
      </c>
    </row>
    <row r="61" spans="1:17" x14ac:dyDescent="0.25">
      <c r="A61" s="23" t="s">
        <v>105</v>
      </c>
      <c r="B61" t="s">
        <v>21</v>
      </c>
      <c r="C61" s="9">
        <f t="shared" si="0"/>
        <v>9204.6299999999974</v>
      </c>
      <c r="E61" s="11">
        <v>39.85</v>
      </c>
      <c r="G61" s="2"/>
      <c r="I61" s="9">
        <v>0</v>
      </c>
      <c r="J61" s="26">
        <v>39.85</v>
      </c>
    </row>
    <row r="62" spans="1:17" x14ac:dyDescent="0.25">
      <c r="A62" s="23" t="s">
        <v>109</v>
      </c>
      <c r="B62" t="s">
        <v>96</v>
      </c>
      <c r="C62" s="9">
        <f t="shared" si="0"/>
        <v>26834.129999999997</v>
      </c>
      <c r="D62" s="30">
        <v>17629.5</v>
      </c>
      <c r="E62" s="11"/>
      <c r="G62" s="2" t="s">
        <v>110</v>
      </c>
      <c r="I62" s="9">
        <v>0</v>
      </c>
      <c r="J62" s="26">
        <v>0</v>
      </c>
    </row>
    <row r="63" spans="1:17" x14ac:dyDescent="0.25">
      <c r="A63" s="23" t="s">
        <v>111</v>
      </c>
      <c r="B63" t="s">
        <v>25</v>
      </c>
      <c r="C63" s="9">
        <f t="shared" si="0"/>
        <v>26831.129999999997</v>
      </c>
      <c r="E63" s="11">
        <v>3</v>
      </c>
      <c r="G63" s="2"/>
      <c r="I63" s="9">
        <v>0</v>
      </c>
      <c r="J63" s="24">
        <v>3</v>
      </c>
      <c r="K63" t="s">
        <v>104</v>
      </c>
      <c r="Q63" s="10"/>
    </row>
    <row r="64" spans="1:17" x14ac:dyDescent="0.25">
      <c r="A64" s="23" t="s">
        <v>112</v>
      </c>
      <c r="B64" t="s">
        <v>115</v>
      </c>
      <c r="C64" s="9">
        <f t="shared" si="0"/>
        <v>26854.969999999998</v>
      </c>
      <c r="D64">
        <v>23.84</v>
      </c>
      <c r="E64" s="11"/>
      <c r="G64" s="2" t="s">
        <v>118</v>
      </c>
      <c r="I64" s="9"/>
      <c r="J64" s="24">
        <v>0</v>
      </c>
    </row>
    <row r="65" spans="1:15" x14ac:dyDescent="0.25">
      <c r="A65" s="23" t="s">
        <v>113</v>
      </c>
      <c r="B65" t="s">
        <v>30</v>
      </c>
      <c r="C65" s="9">
        <f t="shared" si="0"/>
        <v>26844.909999999996</v>
      </c>
      <c r="E65" s="11">
        <v>10.06</v>
      </c>
      <c r="G65" s="2"/>
      <c r="I65" s="9">
        <v>1.68</v>
      </c>
      <c r="J65" s="24">
        <v>8.3800000000000008</v>
      </c>
      <c r="K65" t="s">
        <v>59</v>
      </c>
    </row>
    <row r="66" spans="1:15" ht="15.75" thickBot="1" x14ac:dyDescent="0.3">
      <c r="A66" s="22" t="s">
        <v>114</v>
      </c>
      <c r="B66" s="7" t="s">
        <v>79</v>
      </c>
      <c r="C66" s="8">
        <f t="shared" si="0"/>
        <v>26838.909999999996</v>
      </c>
      <c r="D66" s="7"/>
      <c r="E66" s="31">
        <v>6</v>
      </c>
      <c r="F66" s="7"/>
      <c r="G66" s="6"/>
      <c r="H66" s="7"/>
      <c r="I66" s="31"/>
      <c r="J66" s="21">
        <v>6</v>
      </c>
      <c r="K66" s="7" t="s">
        <v>104</v>
      </c>
    </row>
    <row r="67" spans="1:15" x14ac:dyDescent="0.25">
      <c r="A67" s="23" t="s">
        <v>116</v>
      </c>
      <c r="B67" t="s">
        <v>117</v>
      </c>
      <c r="C67" s="9">
        <f t="shared" si="0"/>
        <v>26586.909999999996</v>
      </c>
      <c r="E67" s="11">
        <v>252</v>
      </c>
      <c r="G67" s="2"/>
      <c r="I67" s="9">
        <v>42</v>
      </c>
      <c r="J67" s="24">
        <v>210</v>
      </c>
      <c r="K67" t="s">
        <v>119</v>
      </c>
    </row>
    <row r="68" spans="1:15" x14ac:dyDescent="0.25">
      <c r="A68" s="23" t="s">
        <v>116</v>
      </c>
      <c r="B68" t="s">
        <v>120</v>
      </c>
      <c r="C68" s="9">
        <f t="shared" si="0"/>
        <v>26570.579999999994</v>
      </c>
      <c r="D68" s="9"/>
      <c r="E68" s="11">
        <v>16.329999999999998</v>
      </c>
      <c r="I68" s="9">
        <v>0</v>
      </c>
      <c r="J68" s="24">
        <v>16.329999999999998</v>
      </c>
      <c r="K68" s="2" t="s">
        <v>121</v>
      </c>
    </row>
    <row r="69" spans="1:15" x14ac:dyDescent="0.25">
      <c r="A69" s="23" t="s">
        <v>116</v>
      </c>
      <c r="B69" t="s">
        <v>19</v>
      </c>
      <c r="C69" s="9">
        <f t="shared" si="0"/>
        <v>25337.439999999995</v>
      </c>
      <c r="E69" s="11">
        <v>1233.1400000000001</v>
      </c>
      <c r="G69" s="2"/>
      <c r="I69" s="9">
        <v>205.52</v>
      </c>
      <c r="J69" s="24">
        <v>1027.6199999999999</v>
      </c>
      <c r="K69" t="s">
        <v>131</v>
      </c>
    </row>
    <row r="70" spans="1:15" x14ac:dyDescent="0.25">
      <c r="A70" s="23" t="s">
        <v>122</v>
      </c>
      <c r="B70" t="s">
        <v>25</v>
      </c>
      <c r="C70" s="9">
        <f t="shared" ref="C70:C82" si="1">C69+D70-E70</f>
        <v>25291.889999999996</v>
      </c>
      <c r="E70" s="11">
        <v>45.55</v>
      </c>
      <c r="G70" s="2"/>
      <c r="I70" s="11">
        <v>7.09</v>
      </c>
      <c r="J70" s="24">
        <v>35.46</v>
      </c>
      <c r="K70" t="s">
        <v>124</v>
      </c>
    </row>
    <row r="71" spans="1:15" x14ac:dyDescent="0.25">
      <c r="A71" s="23" t="s">
        <v>123</v>
      </c>
      <c r="B71" t="s">
        <v>125</v>
      </c>
      <c r="C71" s="9">
        <f t="shared" si="1"/>
        <v>25263.329999999994</v>
      </c>
      <c r="E71" s="11">
        <v>28.56</v>
      </c>
      <c r="G71" s="2"/>
      <c r="I71" s="9">
        <v>4.76</v>
      </c>
      <c r="J71" s="24">
        <v>23.8</v>
      </c>
      <c r="K71" t="s">
        <v>130</v>
      </c>
    </row>
    <row r="72" spans="1:15" x14ac:dyDescent="0.25">
      <c r="A72" s="2" t="s">
        <v>123</v>
      </c>
      <c r="B72" t="s">
        <v>18</v>
      </c>
      <c r="C72" s="9">
        <f t="shared" si="1"/>
        <v>24687.729999999996</v>
      </c>
      <c r="E72" s="11">
        <v>575.6</v>
      </c>
      <c r="G72" s="2"/>
      <c r="I72" s="9">
        <v>0</v>
      </c>
      <c r="J72" s="24">
        <v>575.6</v>
      </c>
      <c r="K72" t="s">
        <v>32</v>
      </c>
    </row>
    <row r="73" spans="1:15" x14ac:dyDescent="0.25">
      <c r="A73" s="23" t="s">
        <v>126</v>
      </c>
      <c r="B73" t="s">
        <v>30</v>
      </c>
      <c r="C73" s="9">
        <f t="shared" si="1"/>
        <v>24677.669999999995</v>
      </c>
      <c r="E73" s="11">
        <v>10.06</v>
      </c>
      <c r="G73" s="2"/>
      <c r="I73" s="9">
        <v>1.68</v>
      </c>
      <c r="J73" s="24">
        <v>8.3800000000000008</v>
      </c>
      <c r="K73" t="s">
        <v>59</v>
      </c>
    </row>
    <row r="74" spans="1:15" x14ac:dyDescent="0.25">
      <c r="A74" s="23" t="s">
        <v>127</v>
      </c>
      <c r="B74" t="s">
        <v>34</v>
      </c>
      <c r="C74" s="9">
        <f t="shared" si="1"/>
        <v>24037.019999999993</v>
      </c>
      <c r="E74" s="11">
        <v>640.65</v>
      </c>
      <c r="G74" s="2"/>
      <c r="I74" s="9">
        <v>0</v>
      </c>
      <c r="J74" s="24">
        <v>640.65</v>
      </c>
      <c r="K74" t="s">
        <v>128</v>
      </c>
    </row>
    <row r="75" spans="1:15" ht="15.75" thickBot="1" x14ac:dyDescent="0.3">
      <c r="A75" s="25" t="s">
        <v>129</v>
      </c>
      <c r="B75" s="7" t="s">
        <v>79</v>
      </c>
      <c r="C75" s="8">
        <f t="shared" si="1"/>
        <v>24031.019999999993</v>
      </c>
      <c r="D75" s="8"/>
      <c r="E75" s="31">
        <v>6</v>
      </c>
      <c r="F75" s="7"/>
      <c r="G75" s="6"/>
      <c r="H75" s="7"/>
      <c r="I75" s="8">
        <v>0</v>
      </c>
      <c r="J75" s="22">
        <v>6</v>
      </c>
      <c r="K75" s="6" t="s">
        <v>104</v>
      </c>
    </row>
    <row r="76" spans="1:15" x14ac:dyDescent="0.25">
      <c r="A76" s="32" t="s">
        <v>132</v>
      </c>
      <c r="B76" s="33" t="s">
        <v>18</v>
      </c>
      <c r="C76" s="9">
        <f>C75+D76-E76</f>
        <v>23514.199999999993</v>
      </c>
      <c r="E76" s="11">
        <v>516.82000000000005</v>
      </c>
      <c r="G76" s="2"/>
      <c r="I76" s="9">
        <v>0</v>
      </c>
      <c r="J76" s="24">
        <v>516.82000000000005</v>
      </c>
      <c r="K76" t="s">
        <v>32</v>
      </c>
    </row>
    <row r="77" spans="1:15" x14ac:dyDescent="0.25">
      <c r="A77" s="32" t="s">
        <v>132</v>
      </c>
      <c r="B77" s="33" t="s">
        <v>133</v>
      </c>
      <c r="C77" s="9">
        <f t="shared" ref="C77:C82" si="2">C76+D77-E77</f>
        <v>22674.199999999993</v>
      </c>
      <c r="E77" s="11">
        <v>840</v>
      </c>
      <c r="G77" s="2"/>
      <c r="I77" s="9">
        <v>140</v>
      </c>
      <c r="J77" s="24">
        <v>700</v>
      </c>
      <c r="K77" t="s">
        <v>134</v>
      </c>
    </row>
    <row r="78" spans="1:15" x14ac:dyDescent="0.25">
      <c r="A78" s="32" t="s">
        <v>132</v>
      </c>
      <c r="B78" s="33" t="s">
        <v>125</v>
      </c>
      <c r="C78" s="9">
        <f t="shared" si="2"/>
        <v>22633.399999999994</v>
      </c>
      <c r="E78" s="11">
        <v>40.799999999999997</v>
      </c>
      <c r="G78" s="2"/>
      <c r="I78" s="11">
        <v>6.8</v>
      </c>
      <c r="J78" s="26">
        <v>34</v>
      </c>
      <c r="K78" t="s">
        <v>135</v>
      </c>
    </row>
    <row r="79" spans="1:15" x14ac:dyDescent="0.25">
      <c r="A79" s="32" t="s">
        <v>132</v>
      </c>
      <c r="B79" s="33" t="s">
        <v>94</v>
      </c>
      <c r="C79" s="9">
        <f t="shared" si="2"/>
        <v>22503.399999999994</v>
      </c>
      <c r="E79" s="11">
        <v>130</v>
      </c>
      <c r="G79" s="2"/>
      <c r="I79" s="11">
        <v>0</v>
      </c>
      <c r="J79" s="26">
        <v>130</v>
      </c>
      <c r="K79" t="s">
        <v>136</v>
      </c>
    </row>
    <row r="80" spans="1:15" x14ac:dyDescent="0.25">
      <c r="A80" s="32" t="s">
        <v>137</v>
      </c>
      <c r="B80" s="33" t="s">
        <v>25</v>
      </c>
      <c r="C80" s="9">
        <f t="shared" si="2"/>
        <v>22500.399999999994</v>
      </c>
      <c r="E80" s="11">
        <v>3</v>
      </c>
      <c r="G80" s="2"/>
      <c r="I80" s="11">
        <v>0</v>
      </c>
      <c r="J80" s="26">
        <v>3</v>
      </c>
      <c r="K80" t="s">
        <v>138</v>
      </c>
      <c r="O80" s="10"/>
    </row>
    <row r="81" spans="1:14" x14ac:dyDescent="0.25">
      <c r="A81" s="32" t="s">
        <v>139</v>
      </c>
      <c r="B81" s="33" t="s">
        <v>30</v>
      </c>
      <c r="C81" s="9">
        <f t="shared" si="2"/>
        <v>22490.339999999993</v>
      </c>
      <c r="E81" s="11">
        <v>10.06</v>
      </c>
      <c r="G81" s="2"/>
      <c r="I81" s="9">
        <v>1.68</v>
      </c>
      <c r="J81" s="26">
        <v>8.3800000000000008</v>
      </c>
      <c r="K81" t="s">
        <v>59</v>
      </c>
    </row>
    <row r="82" spans="1:14" ht="15.75" thickBot="1" x14ac:dyDescent="0.3">
      <c r="A82" s="34" t="s">
        <v>140</v>
      </c>
      <c r="B82" s="35" t="s">
        <v>79</v>
      </c>
      <c r="C82" s="8">
        <f t="shared" si="2"/>
        <v>22484.339999999993</v>
      </c>
      <c r="D82" s="7"/>
      <c r="E82" s="31">
        <v>6</v>
      </c>
      <c r="F82" s="7"/>
      <c r="G82" s="6"/>
      <c r="H82" s="7"/>
      <c r="I82" s="8">
        <v>0</v>
      </c>
      <c r="J82" s="21">
        <v>6</v>
      </c>
      <c r="K82" s="7" t="s">
        <v>104</v>
      </c>
    </row>
    <row r="83" spans="1:14" x14ac:dyDescent="0.25">
      <c r="A83" s="2"/>
      <c r="C83" s="9"/>
      <c r="D83" s="9"/>
      <c r="E83" s="11"/>
      <c r="I83" s="9"/>
      <c r="J83" s="26"/>
      <c r="K83" s="2"/>
      <c r="M83" s="10"/>
    </row>
    <row r="84" spans="1:14" x14ac:dyDescent="0.25">
      <c r="A84" s="2"/>
      <c r="C84" s="9"/>
      <c r="E84" s="11"/>
      <c r="I84" s="9"/>
      <c r="J84" s="26"/>
    </row>
    <row r="85" spans="1:14" x14ac:dyDescent="0.25">
      <c r="A85" s="2"/>
      <c r="C85" s="9"/>
      <c r="E85" s="11"/>
      <c r="I85" s="9"/>
      <c r="J85" s="24"/>
    </row>
    <row r="86" spans="1:14" x14ac:dyDescent="0.25">
      <c r="A86" s="2"/>
      <c r="C86" s="9"/>
      <c r="E86" s="11"/>
      <c r="G86" s="2"/>
      <c r="I86" s="9"/>
      <c r="J86" s="26"/>
    </row>
    <row r="87" spans="1:14" x14ac:dyDescent="0.25">
      <c r="A87" s="2"/>
      <c r="C87" s="9"/>
      <c r="E87" s="11"/>
      <c r="G87" s="2"/>
      <c r="I87" s="9"/>
      <c r="J87" s="26"/>
    </row>
    <row r="88" spans="1:14" x14ac:dyDescent="0.25">
      <c r="A88" s="2"/>
      <c r="C88" s="9"/>
      <c r="E88" s="11"/>
      <c r="G88" s="2"/>
      <c r="I88" s="9"/>
      <c r="J88" s="26"/>
      <c r="N88" s="3"/>
    </row>
    <row r="89" spans="1:14" x14ac:dyDescent="0.25">
      <c r="A89" s="2"/>
      <c r="C89" s="9"/>
      <c r="E89" s="11"/>
      <c r="G89" s="2"/>
      <c r="I89" s="9"/>
      <c r="J89" s="26"/>
      <c r="N89" s="3"/>
    </row>
    <row r="90" spans="1:14" x14ac:dyDescent="0.25">
      <c r="A90" s="2"/>
      <c r="C90" s="9"/>
      <c r="E90" s="11"/>
      <c r="G90" s="2"/>
      <c r="I90" s="9"/>
      <c r="J90" s="24"/>
      <c r="N90" s="3"/>
    </row>
    <row r="91" spans="1:14" x14ac:dyDescent="0.25">
      <c r="A91" s="2"/>
      <c r="C91" s="9"/>
      <c r="E91" s="11"/>
      <c r="I91" s="9"/>
      <c r="J91" s="24"/>
      <c r="N91" s="3"/>
    </row>
    <row r="92" spans="1:14" x14ac:dyDescent="0.25">
      <c r="A92" s="2"/>
      <c r="C92" s="9"/>
      <c r="D92" s="9"/>
      <c r="E92" s="11"/>
      <c r="I92" s="9"/>
      <c r="J92" s="24"/>
      <c r="K92" s="2"/>
      <c r="N92" s="3"/>
    </row>
    <row r="93" spans="1:14" x14ac:dyDescent="0.25">
      <c r="A93" s="2"/>
      <c r="C93" s="9"/>
      <c r="E93" s="11"/>
      <c r="I93" s="9"/>
      <c r="J93" s="24"/>
      <c r="N93" s="10"/>
    </row>
    <row r="94" spans="1:14" x14ac:dyDescent="0.25">
      <c r="A94" s="2"/>
      <c r="B94" s="16"/>
      <c r="C94" s="9"/>
      <c r="E94" s="11"/>
      <c r="G94" s="2"/>
      <c r="I94" s="9"/>
      <c r="J94" s="24"/>
    </row>
    <row r="95" spans="1:14" x14ac:dyDescent="0.25">
      <c r="A95" s="2"/>
      <c r="C95" s="9"/>
      <c r="E95" s="11"/>
      <c r="G95" s="2"/>
      <c r="I95" s="9"/>
      <c r="J95" s="24"/>
    </row>
    <row r="96" spans="1:14" x14ac:dyDescent="0.25">
      <c r="A96" s="2"/>
      <c r="C96" s="9"/>
      <c r="E96" s="11"/>
      <c r="G96" s="2"/>
      <c r="I96" s="9"/>
      <c r="J96" s="24"/>
    </row>
    <row r="97" spans="1:12" x14ac:dyDescent="0.25">
      <c r="A97" s="2"/>
      <c r="C97" s="9"/>
      <c r="E97" s="11"/>
      <c r="G97" s="2"/>
      <c r="I97" s="9"/>
      <c r="J97" s="24"/>
    </row>
    <row r="98" spans="1:12" x14ac:dyDescent="0.25">
      <c r="A98" s="2"/>
      <c r="C98" s="9"/>
      <c r="E98" s="11"/>
      <c r="G98" s="2"/>
      <c r="I98" s="9"/>
      <c r="J98" s="24"/>
    </row>
    <row r="99" spans="1:12" x14ac:dyDescent="0.25">
      <c r="A99" s="2"/>
      <c r="C99" s="9"/>
      <c r="E99" s="11"/>
      <c r="G99" s="2"/>
      <c r="I99" s="9"/>
      <c r="J99" s="24"/>
      <c r="L99" s="10"/>
    </row>
    <row r="100" spans="1:12" x14ac:dyDescent="0.25">
      <c r="A100" s="2"/>
      <c r="C100" s="9"/>
      <c r="E100" s="11"/>
      <c r="G100" s="2"/>
      <c r="I100" s="9"/>
      <c r="J100" s="24"/>
    </row>
    <row r="101" spans="1:12" x14ac:dyDescent="0.25">
      <c r="A101" s="2"/>
      <c r="C101" s="9"/>
      <c r="D101" s="9"/>
      <c r="I101" s="9"/>
      <c r="J101" s="26"/>
      <c r="K101" s="2"/>
    </row>
    <row r="102" spans="1:12" x14ac:dyDescent="0.25">
      <c r="A102" s="2"/>
      <c r="C102" s="9"/>
      <c r="E102" s="11"/>
      <c r="G102" s="2"/>
      <c r="I102" s="9"/>
      <c r="J102" s="24"/>
    </row>
    <row r="103" spans="1:12" x14ac:dyDescent="0.25">
      <c r="A103" s="2"/>
      <c r="C103" s="9"/>
      <c r="E103" s="11"/>
      <c r="G103" s="2"/>
      <c r="I103" s="9"/>
      <c r="J103" s="26"/>
    </row>
    <row r="104" spans="1:12" x14ac:dyDescent="0.25">
      <c r="A104" s="2"/>
      <c r="C104" s="9"/>
      <c r="E104" s="11"/>
      <c r="G104" s="2"/>
      <c r="I104" s="9"/>
      <c r="J104" s="26"/>
    </row>
    <row r="105" spans="1:12" x14ac:dyDescent="0.25">
      <c r="A105" s="2"/>
      <c r="C105" s="9"/>
      <c r="E105" s="11"/>
      <c r="G105" s="2"/>
      <c r="I105" s="9"/>
      <c r="J105" s="26"/>
    </row>
    <row r="106" spans="1:12" x14ac:dyDescent="0.25">
      <c r="A106" s="2"/>
      <c r="C106" s="9"/>
      <c r="E106" s="11"/>
      <c r="G106" s="2"/>
      <c r="I106" s="9"/>
      <c r="J106" s="24"/>
    </row>
    <row r="107" spans="1:12" x14ac:dyDescent="0.25">
      <c r="A107" s="2"/>
      <c r="C107" s="9"/>
      <c r="D107" s="9"/>
      <c r="G107" s="2"/>
      <c r="I107" s="9"/>
      <c r="J107" s="26"/>
      <c r="K107" s="2"/>
    </row>
    <row r="108" spans="1:12" x14ac:dyDescent="0.25">
      <c r="A108" s="2"/>
      <c r="C108" s="9"/>
      <c r="E108" s="11"/>
      <c r="G108" s="2"/>
      <c r="I108" s="9"/>
    </row>
    <row r="109" spans="1:12" x14ac:dyDescent="0.25">
      <c r="A109" s="2"/>
      <c r="C109" s="9"/>
      <c r="E109" s="11"/>
      <c r="G109" s="2"/>
      <c r="J109" s="24"/>
    </row>
    <row r="110" spans="1:12" x14ac:dyDescent="0.25">
      <c r="A110" s="2"/>
      <c r="C110" s="9"/>
      <c r="E110" s="11"/>
      <c r="G110" s="2"/>
      <c r="I110" s="9"/>
      <c r="J110" s="24"/>
    </row>
    <row r="111" spans="1:12" x14ac:dyDescent="0.25">
      <c r="A111" s="2"/>
      <c r="C111" s="9"/>
      <c r="E111" s="11"/>
      <c r="G111" s="2"/>
      <c r="I111" s="9"/>
      <c r="J111" s="26"/>
    </row>
    <row r="112" spans="1:12" x14ac:dyDescent="0.25">
      <c r="A112" s="2"/>
      <c r="C112" s="9"/>
      <c r="E112" s="11"/>
      <c r="G112" s="2"/>
      <c r="I112" s="9"/>
      <c r="J112" s="26"/>
    </row>
    <row r="113" spans="1:12" x14ac:dyDescent="0.25">
      <c r="A113" s="2"/>
      <c r="C113" s="9"/>
      <c r="E113" s="11"/>
      <c r="G113" s="2"/>
      <c r="I113" s="9"/>
      <c r="J113" s="26"/>
      <c r="L113" s="10"/>
    </row>
    <row r="114" spans="1:12" x14ac:dyDescent="0.25">
      <c r="A114" s="2"/>
      <c r="C114" s="9"/>
      <c r="E114" s="11"/>
      <c r="G114" s="2"/>
      <c r="I114" s="9"/>
      <c r="J114" s="24"/>
    </row>
    <row r="115" spans="1:12" x14ac:dyDescent="0.25">
      <c r="A115" s="2"/>
      <c r="C115" s="9"/>
      <c r="I115" s="9"/>
      <c r="J115" s="26"/>
      <c r="K115" s="2"/>
    </row>
    <row r="116" spans="1:12" x14ac:dyDescent="0.25">
      <c r="A116" s="2"/>
      <c r="C116" s="9"/>
      <c r="E116" s="11"/>
      <c r="G116" s="2"/>
      <c r="I116" s="9"/>
      <c r="J116" s="24"/>
    </row>
    <row r="117" spans="1:12" x14ac:dyDescent="0.25">
      <c r="A117" s="2"/>
      <c r="C117" s="9"/>
      <c r="D117" s="9"/>
      <c r="E117" s="9"/>
      <c r="I117" s="9"/>
      <c r="J117" s="26"/>
      <c r="K117" s="2"/>
    </row>
    <row r="118" spans="1:12" x14ac:dyDescent="0.25">
      <c r="A118" s="2"/>
      <c r="C118" s="9"/>
      <c r="D118" s="9"/>
      <c r="E118" s="11"/>
      <c r="G118" s="2"/>
      <c r="J118" s="26"/>
    </row>
    <row r="119" spans="1:12" x14ac:dyDescent="0.25">
      <c r="A119" s="2"/>
      <c r="C119" s="9"/>
      <c r="D119" s="9"/>
      <c r="E119" s="9"/>
      <c r="G119" s="2"/>
      <c r="J119" s="26"/>
    </row>
    <row r="120" spans="1:12" x14ac:dyDescent="0.25">
      <c r="A120" s="2"/>
      <c r="C120" s="9"/>
      <c r="D120" s="9"/>
      <c r="E120" s="11"/>
      <c r="G120" s="2"/>
      <c r="I120" s="9"/>
      <c r="J120" s="10"/>
    </row>
    <row r="121" spans="1:12" x14ac:dyDescent="0.25">
      <c r="A121" s="2"/>
      <c r="C121" s="9"/>
      <c r="D121" s="9"/>
      <c r="E121" s="9"/>
      <c r="G121" s="2"/>
      <c r="I121" s="9"/>
      <c r="J121" s="10"/>
    </row>
    <row r="122" spans="1:12" x14ac:dyDescent="0.25">
      <c r="A122" s="2"/>
      <c r="C122" s="9"/>
      <c r="D122" s="9"/>
      <c r="E122" s="11"/>
      <c r="G122" s="2"/>
      <c r="I122" s="9"/>
      <c r="J122" s="10"/>
    </row>
    <row r="123" spans="1:12" x14ac:dyDescent="0.25">
      <c r="A123" s="2"/>
      <c r="C123" s="9"/>
      <c r="D123" s="9"/>
      <c r="E123" s="9"/>
      <c r="G123" s="2"/>
      <c r="I123" s="9"/>
      <c r="J123" s="24"/>
    </row>
    <row r="124" spans="1:12" x14ac:dyDescent="0.25">
      <c r="A124" s="2"/>
      <c r="C124" s="9"/>
      <c r="D124" s="9"/>
      <c r="E124" s="9"/>
      <c r="I124" s="9"/>
      <c r="J124" s="26"/>
      <c r="K124" s="2"/>
    </row>
    <row r="125" spans="1:12" x14ac:dyDescent="0.25">
      <c r="A125" s="2"/>
      <c r="C125" s="9"/>
      <c r="D125" s="9"/>
      <c r="E125" s="9"/>
      <c r="I125" s="9"/>
      <c r="J125" s="24"/>
      <c r="K125" s="2"/>
    </row>
    <row r="126" spans="1:12" x14ac:dyDescent="0.25">
      <c r="A126" s="2"/>
      <c r="C126" s="9"/>
      <c r="D126" s="3"/>
      <c r="E126" s="3"/>
      <c r="I126" s="3"/>
      <c r="J126" s="18"/>
      <c r="K126" s="2"/>
    </row>
    <row r="127" spans="1:12" x14ac:dyDescent="0.25">
      <c r="A127" s="2"/>
      <c r="C127" s="9"/>
      <c r="D127" s="3"/>
      <c r="E127" s="3"/>
      <c r="I127" s="3"/>
      <c r="J127" s="18"/>
      <c r="K127" s="2"/>
    </row>
    <row r="128" spans="1:12" x14ac:dyDescent="0.25">
      <c r="A128" s="2"/>
      <c r="C128" s="9"/>
      <c r="D128" s="3"/>
      <c r="E128" s="3"/>
      <c r="I128" s="3"/>
      <c r="J128" s="18"/>
      <c r="K128" s="2"/>
    </row>
    <row r="129" spans="1:11" x14ac:dyDescent="0.25">
      <c r="A129" s="2"/>
      <c r="C129" s="9"/>
      <c r="D129" s="3"/>
      <c r="E129" s="3"/>
      <c r="I129" s="3"/>
      <c r="J129" s="18"/>
      <c r="K129" s="2"/>
    </row>
    <row r="130" spans="1:11" ht="15.75" thickBot="1" x14ac:dyDescent="0.3">
      <c r="A130" s="6"/>
      <c r="B130" s="7"/>
      <c r="C130" s="8"/>
      <c r="D130" s="7"/>
      <c r="E130" s="8"/>
      <c r="F130" s="7"/>
      <c r="G130" s="6"/>
      <c r="H130" s="7"/>
      <c r="I130" s="8"/>
      <c r="J130" s="22"/>
      <c r="K130" s="7"/>
    </row>
  </sheetData>
  <pageMargins left="0.7" right="0.7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72922-FC30-400F-93F7-1618C1072A62}">
  <sheetPr>
    <pageSetUpPr fitToPage="1"/>
  </sheetPr>
  <dimension ref="A1:K16"/>
  <sheetViews>
    <sheetView workbookViewId="0">
      <selection activeCell="A8" sqref="A8"/>
    </sheetView>
  </sheetViews>
  <sheetFormatPr defaultRowHeight="15" x14ac:dyDescent="0.25"/>
  <cols>
    <col min="2" max="2" width="30.42578125" customWidth="1"/>
    <col min="3" max="3" width="12.42578125" customWidth="1"/>
    <col min="4" max="4" width="11.5703125" bestFit="1" customWidth="1"/>
    <col min="6" max="6" width="3.5703125" customWidth="1"/>
    <col min="7" max="7" width="21.85546875" customWidth="1"/>
    <col min="8" max="8" width="4.42578125" customWidth="1"/>
    <col min="11" max="11" width="26.7109375" customWidth="1"/>
  </cols>
  <sheetData>
    <row r="1" spans="1:11" ht="18.75" x14ac:dyDescent="0.3">
      <c r="A1" s="1" t="s">
        <v>14</v>
      </c>
    </row>
    <row r="3" spans="1:1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G3" t="s">
        <v>10</v>
      </c>
      <c r="I3" t="s">
        <v>5</v>
      </c>
      <c r="J3" t="s">
        <v>6</v>
      </c>
      <c r="K3" t="s">
        <v>7</v>
      </c>
    </row>
    <row r="4" spans="1:11" x14ac:dyDescent="0.25">
      <c r="G4" t="s">
        <v>8</v>
      </c>
      <c r="K4" t="s">
        <v>8</v>
      </c>
    </row>
    <row r="5" spans="1:11" x14ac:dyDescent="0.25">
      <c r="A5" s="2" t="s">
        <v>13</v>
      </c>
      <c r="B5" t="s">
        <v>9</v>
      </c>
      <c r="C5" s="3">
        <v>27848.14</v>
      </c>
      <c r="D5" s="3"/>
      <c r="E5" s="3"/>
      <c r="G5" s="2"/>
    </row>
    <row r="6" spans="1:11" x14ac:dyDescent="0.25">
      <c r="A6" s="2" t="s">
        <v>64</v>
      </c>
      <c r="B6" t="s">
        <v>65</v>
      </c>
      <c r="C6" s="3">
        <f>C5+D6</f>
        <v>28011.03</v>
      </c>
      <c r="D6" s="3">
        <v>162.88999999999999</v>
      </c>
      <c r="E6" s="3"/>
      <c r="G6" t="s">
        <v>66</v>
      </c>
    </row>
    <row r="7" spans="1:11" x14ac:dyDescent="0.25">
      <c r="A7" s="2" t="s">
        <v>114</v>
      </c>
      <c r="B7" t="s">
        <v>65</v>
      </c>
      <c r="C7" s="3">
        <f>C6+D7</f>
        <v>28169.89</v>
      </c>
      <c r="D7" s="3">
        <v>158.86000000000001</v>
      </c>
      <c r="E7" s="3"/>
      <c r="G7" s="2" t="s">
        <v>66</v>
      </c>
    </row>
    <row r="8" spans="1:11" x14ac:dyDescent="0.25">
      <c r="A8" s="2"/>
      <c r="C8" s="3"/>
      <c r="D8" s="3"/>
      <c r="E8" s="3"/>
    </row>
    <row r="9" spans="1:11" x14ac:dyDescent="0.25">
      <c r="A9" s="2"/>
      <c r="C9" s="3"/>
      <c r="D9" s="3"/>
      <c r="E9" s="3"/>
    </row>
    <row r="10" spans="1:11" x14ac:dyDescent="0.25">
      <c r="A10" s="2"/>
      <c r="C10" s="9"/>
      <c r="D10" s="9"/>
      <c r="E10" s="9"/>
    </row>
    <row r="11" spans="1:11" x14ac:dyDescent="0.25">
      <c r="A11" s="2"/>
      <c r="C11" s="3"/>
      <c r="D11" s="3"/>
      <c r="E11" s="3"/>
    </row>
    <row r="12" spans="1:11" x14ac:dyDescent="0.25">
      <c r="A12" s="2"/>
      <c r="C12" s="4"/>
      <c r="D12" s="3"/>
      <c r="E12" s="3"/>
      <c r="G12" s="2"/>
    </row>
    <row r="13" spans="1:11" x14ac:dyDescent="0.25">
      <c r="C13" s="3"/>
      <c r="D13" s="3"/>
      <c r="E13" s="3"/>
    </row>
    <row r="14" spans="1:11" x14ac:dyDescent="0.25">
      <c r="C14" s="3"/>
      <c r="D14" s="3"/>
      <c r="E14" s="3"/>
    </row>
    <row r="15" spans="1:11" x14ac:dyDescent="0.25">
      <c r="C15" s="3"/>
      <c r="D15" s="3"/>
      <c r="E15" s="3"/>
    </row>
    <row r="16" spans="1:11" x14ac:dyDescent="0.25">
      <c r="C16" s="3"/>
      <c r="D16" s="3"/>
      <c r="E16" s="3"/>
    </row>
  </sheetData>
  <pageMargins left="0.7" right="0.7" top="0.75" bottom="0.75" header="0.3" footer="0.3"/>
  <pageSetup paperSize="9" scale="9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CURRENT ACCOUNT</vt:lpstr>
      <vt:lpstr>RESERVE ACCOUNT</vt:lpstr>
      <vt:lpstr>'CURRENT ACCOUNT'!Print_Area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Whitehead</dc:creator>
  <cp:lastModifiedBy>Maggie Burt</cp:lastModifiedBy>
  <cp:lastPrinted>2025-06-04T08:30:14Z</cp:lastPrinted>
  <dcterms:created xsi:type="dcterms:W3CDTF">2023-05-17T13:04:21Z</dcterms:created>
  <dcterms:modified xsi:type="dcterms:W3CDTF">2025-12-03T12:05:47Z</dcterms:modified>
</cp:coreProperties>
</file>